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480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<sst xmlns="http://schemas.openxmlformats.org/spreadsheetml/2006/main" count="82" uniqueCount="71">
  <si>
    <t>Placer County Water Agency</t>
  </si>
  <si>
    <t xml:space="preserve">  Pacific Gas and Electric (Yuba-Bear)</t>
  </si>
  <si>
    <t xml:space="preserve">  Middle Fork Project (American)</t>
  </si>
  <si>
    <t xml:space="preserve">  Central Valley Project</t>
  </si>
  <si>
    <t>Total Demand</t>
  </si>
  <si>
    <t xml:space="preserve">Total Supply </t>
  </si>
  <si>
    <t>Nevada Irrigation District</t>
  </si>
  <si>
    <t>Urban Water Management Plan 2001</t>
  </si>
  <si>
    <t>Total Supply</t>
  </si>
  <si>
    <t xml:space="preserve">  Watershed Runoff</t>
  </si>
  <si>
    <t xml:space="preserve">  Carryover Storage</t>
  </si>
  <si>
    <t xml:space="preserve">  PG&amp;E Contract Purchases</t>
  </si>
  <si>
    <t xml:space="preserve">  Treated Wastewater</t>
  </si>
  <si>
    <t>Total Demand (2003)</t>
  </si>
  <si>
    <t xml:space="preserve">  Agriculture 90%</t>
  </si>
  <si>
    <t xml:space="preserve">  Municipal &amp; Domestic 10%</t>
  </si>
  <si>
    <t>vs 59,631 max and 23,591 dry?</t>
  </si>
  <si>
    <t>&gt; 70% irrigated pasture</t>
  </si>
  <si>
    <t>Zone 1</t>
  </si>
  <si>
    <t>South Sutter Water District</t>
  </si>
  <si>
    <t xml:space="preserve">  Other</t>
  </si>
  <si>
    <t>Zone 1 &amp; 3</t>
  </si>
  <si>
    <t xml:space="preserve">  Treated</t>
  </si>
  <si>
    <t xml:space="preserve">  Raw (plus treated?)</t>
  </si>
  <si>
    <t>to balance reported totals</t>
  </si>
  <si>
    <t>Zone 1 contract max thru 2013</t>
  </si>
  <si>
    <t xml:space="preserve">  Groundwater</t>
  </si>
  <si>
    <t>average annual conjunctive yield</t>
  </si>
  <si>
    <t xml:space="preserve">  Surface water sales 1964-present</t>
  </si>
  <si>
    <t xml:space="preserve">  NCFW surface water</t>
  </si>
  <si>
    <t xml:space="preserve">  NID surplus </t>
  </si>
  <si>
    <t xml:space="preserve">Total Demand </t>
  </si>
  <si>
    <t>range 5,000-20,000 AF/year via Auburn Ravine</t>
  </si>
  <si>
    <t>est safe yield 1958 (update?)</t>
  </si>
  <si>
    <t>est NCFW yield 1958; increase for Canal Expansion?</t>
  </si>
  <si>
    <t>Service Area (acres)</t>
  </si>
  <si>
    <t>Irrigated Lands (acres)</t>
  </si>
  <si>
    <t xml:space="preserve">Urban Population (# of residents) </t>
  </si>
  <si>
    <t>UWMP 2000; Upate for Western Placer County 2001</t>
  </si>
  <si>
    <t>Notes</t>
  </si>
  <si>
    <t>Service area (acres)</t>
  </si>
  <si>
    <t>net of excluded = 6960 acres</t>
  </si>
  <si>
    <t>max in recent years</t>
  </si>
  <si>
    <t>NCFW Reservoir</t>
  </si>
  <si>
    <t>Reservoir capacity (AF)</t>
  </si>
  <si>
    <t>Generation capacity (MW)</t>
  </si>
  <si>
    <t>Bear River Problemshed</t>
  </si>
  <si>
    <t>2000 PCWA UWMP</t>
  </si>
  <si>
    <t>Mal Toy</t>
  </si>
  <si>
    <t>NID UWMP 2001</t>
  </si>
  <si>
    <t>NID Waterways 2002</t>
  </si>
  <si>
    <t xml:space="preserve">Zone 3 contract max </t>
  </si>
  <si>
    <t>Treatment Plant capacity (million gal/day)</t>
  </si>
  <si>
    <t>8 plants combined; NID UWMP 2001</t>
  </si>
  <si>
    <t>Developed Water Supplies and Estimated Consumptive Demands of Principal Water Supply Agencies (PCWA, NID, SSWD)</t>
  </si>
  <si>
    <t xml:space="preserve">  NCFW min fish release</t>
  </si>
  <si>
    <t xml:space="preserve">25cfs min Apr-Jun, 10 cfs min Jul-Mar </t>
  </si>
  <si>
    <t xml:space="preserve">  Uncaptured fish releases</t>
  </si>
  <si>
    <t>Service Area (sq mi)</t>
  </si>
  <si>
    <t>Bowman 7mgd, Auburn 5mgd, Foothill 55mgd, Sunset 5mgd, plus Alta, Monte Vista, Colfax, and Applegate (?)</t>
  </si>
  <si>
    <t>Middle Fork Project total</t>
  </si>
  <si>
    <t>see regional hydro summary</t>
  </si>
  <si>
    <t>NID Waterways 2002 (38,000 urban, 4,560 ag)</t>
  </si>
  <si>
    <t>see regional hydo summary</t>
  </si>
  <si>
    <t>n/a</t>
  </si>
  <si>
    <t>Conveyance system (mi)</t>
  </si>
  <si>
    <t xml:space="preserve">Conveyance system (miles) </t>
  </si>
  <si>
    <t>Treatment Plant capacity (mgd)</t>
  </si>
  <si>
    <t>est.safe yield 1958; actual use depends on available surface supplies</t>
  </si>
  <si>
    <t>conveyance and distribution losses</t>
  </si>
  <si>
    <t>to balance; range 70,000-130,000 AF/year (ref Draft WMP '02 Table 2)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</si>
</sst>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0" fontId="3" fillId="0" borderId="0" xfId="0" applyFont="1" applyAlignment="1">
      <alignment/>
    </xf>
    <xf numFmtId="165" fontId="0" fillId="0" borderId="0" xfId="15" applyNumberFormat="1" applyBorder="1" applyAlignment="1" quotePrefix="1">
      <alignment horizontal="right"/>
    </xf>
    <xf numFmtId="15" fontId="0" fillId="0" borderId="0" xfId="0" applyNumberFormat="1" applyAlignment="1">
      <alignment/>
    </xf>
    <xf numFmtId="15" fontId="0" fillId="0" borderId="0" xfId="0" applyNumberFormat="1" applyAlignment="1" quotePrefix="1">
      <alignment/>
    </xf>
    <xf numFmtId="0" fontId="0" fillId="0" borderId="0" xfId="0" applyFont="1" applyAlignment="1">
      <alignment/>
    </xf>
    <xf numFmtId="15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165" fontId="0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0" fontId="0" fillId="0" borderId="1" xfId="0" applyBorder="1" applyAlignment="1">
      <alignment/>
    </xf>
    <xf numFmtId="165" fontId="0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11.8515625" style="0" bestFit="1" customWidth="1"/>
    <col min="3" max="4" width="11.28125" style="0" bestFit="1" customWidth="1"/>
    <col min="5" max="5" width="60.00390625" style="0" customWidth="1"/>
  </cols>
  <sheetData>
    <row r="1" ht="12.75">
      <c r="A1" s="9" t="s">
        <v>46</v>
      </c>
    </row>
    <row r="2" ht="12.75">
      <c r="A2" s="6" t="s">
        <v>54</v>
      </c>
    </row>
    <row r="3" ht="12.75">
      <c r="A3" s="7"/>
    </row>
    <row r="4" spans="1:5" ht="12.75">
      <c r="A4" s="4" t="s">
        <v>0</v>
      </c>
      <c r="B4" s="1"/>
      <c r="C4" s="1"/>
      <c r="D4" s="1"/>
      <c r="E4" s="1" t="s">
        <v>39</v>
      </c>
    </row>
    <row r="5" spans="1:4" ht="12.75">
      <c r="A5" s="1" t="s">
        <v>38</v>
      </c>
      <c r="B5" s="1"/>
      <c r="C5" s="1"/>
      <c r="D5" s="1"/>
    </row>
    <row r="6" spans="1:4" ht="12.75">
      <c r="A6" s="1"/>
      <c r="B6" s="1"/>
      <c r="C6" s="1"/>
      <c r="D6" s="1"/>
    </row>
    <row r="7" spans="1:5" ht="12.75">
      <c r="A7" s="8" t="s">
        <v>58</v>
      </c>
      <c r="B7" s="12">
        <v>1500</v>
      </c>
      <c r="C7" s="1"/>
      <c r="D7" s="1"/>
      <c r="E7" t="s">
        <v>47</v>
      </c>
    </row>
    <row r="8" spans="1:5" ht="12.75">
      <c r="A8" s="8" t="s">
        <v>37</v>
      </c>
      <c r="B8" s="11">
        <v>150000</v>
      </c>
      <c r="C8" s="1"/>
      <c r="D8" s="1"/>
      <c r="E8" t="s">
        <v>47</v>
      </c>
    </row>
    <row r="9" spans="1:4" ht="12.75">
      <c r="A9" s="8" t="s">
        <v>67</v>
      </c>
      <c r="B9" s="1" t="s">
        <v>59</v>
      </c>
      <c r="C9" s="1"/>
      <c r="D9" s="1"/>
    </row>
    <row r="10" spans="1:5" ht="12.75">
      <c r="A10" s="8" t="s">
        <v>44</v>
      </c>
      <c r="B10" s="2">
        <v>340000</v>
      </c>
      <c r="E10" t="s">
        <v>60</v>
      </c>
    </row>
    <row r="11" spans="1:5" ht="12.75">
      <c r="A11" s="8" t="s">
        <v>66</v>
      </c>
      <c r="B11" s="1">
        <v>158</v>
      </c>
      <c r="E11" t="s">
        <v>48</v>
      </c>
    </row>
    <row r="12" spans="1:5" ht="12.75">
      <c r="A12" s="8" t="s">
        <v>45</v>
      </c>
      <c r="B12" s="8">
        <v>190.7</v>
      </c>
      <c r="E12" t="s">
        <v>61</v>
      </c>
    </row>
    <row r="13" ht="12.75">
      <c r="A13" s="8"/>
    </row>
    <row r="14" spans="2:4" ht="12.75">
      <c r="B14" s="1">
        <v>2000</v>
      </c>
      <c r="D14" s="1">
        <v>2020</v>
      </c>
    </row>
    <row r="15" ht="12.75">
      <c r="A15" t="s">
        <v>5</v>
      </c>
    </row>
    <row r="16" spans="1:5" ht="12.75">
      <c r="A16" t="s">
        <v>1</v>
      </c>
      <c r="B16" s="2">
        <v>100400</v>
      </c>
      <c r="D16" s="2">
        <f>B16</f>
        <v>100400</v>
      </c>
      <c r="E16" t="s">
        <v>25</v>
      </c>
    </row>
    <row r="17" spans="2:5" ht="12.75">
      <c r="B17" s="2">
        <v>25000</v>
      </c>
      <c r="D17" s="2">
        <f>B17</f>
        <v>25000</v>
      </c>
      <c r="E17" t="s">
        <v>51</v>
      </c>
    </row>
    <row r="18" spans="1:4" ht="12.75">
      <c r="A18" t="s">
        <v>2</v>
      </c>
      <c r="B18" s="2">
        <v>65000</v>
      </c>
      <c r="D18" s="2">
        <f>B18</f>
        <v>65000</v>
      </c>
    </row>
    <row r="19" spans="1:4" ht="12.75">
      <c r="A19" t="s">
        <v>3</v>
      </c>
      <c r="B19" s="3">
        <v>0</v>
      </c>
      <c r="D19" s="3">
        <v>35000</v>
      </c>
    </row>
    <row r="20" spans="2:4" ht="12.75">
      <c r="B20" s="2">
        <f>SUM(B16:B19)</f>
        <v>190400</v>
      </c>
      <c r="D20" s="5">
        <f>B20+D19</f>
        <v>225400</v>
      </c>
    </row>
    <row r="21" spans="1:4" ht="12.75">
      <c r="A21" t="s">
        <v>13</v>
      </c>
      <c r="B21" s="2"/>
      <c r="D21" s="2"/>
    </row>
    <row r="22" spans="1:5" ht="12.75">
      <c r="A22" t="s">
        <v>22</v>
      </c>
      <c r="B22" s="2">
        <v>28000</v>
      </c>
      <c r="D22" s="2">
        <v>72622</v>
      </c>
      <c r="E22" t="s">
        <v>18</v>
      </c>
    </row>
    <row r="23" spans="1:5" ht="12.75">
      <c r="A23" t="s">
        <v>23</v>
      </c>
      <c r="B23" s="2">
        <v>79000</v>
      </c>
      <c r="D23" s="2">
        <v>98400</v>
      </c>
      <c r="E23" t="s">
        <v>21</v>
      </c>
    </row>
    <row r="24" spans="1:5" ht="12.75">
      <c r="A24" t="s">
        <v>20</v>
      </c>
      <c r="B24" s="3">
        <v>7047</v>
      </c>
      <c r="D24" s="3">
        <v>550</v>
      </c>
      <c r="E24" t="s">
        <v>24</v>
      </c>
    </row>
    <row r="25" spans="2:4" ht="12.75">
      <c r="B25" s="2">
        <f>SUM(B22:B24)</f>
        <v>114047</v>
      </c>
      <c r="D25" s="2">
        <f>SUM(D22:D24)</f>
        <v>171572</v>
      </c>
    </row>
    <row r="26" ht="12.75">
      <c r="B26" s="2"/>
    </row>
    <row r="27" spans="1:2" ht="12.75">
      <c r="A27" s="4" t="s">
        <v>6</v>
      </c>
      <c r="B27" s="2"/>
    </row>
    <row r="28" spans="1:4" ht="12.75">
      <c r="A28" s="1" t="s">
        <v>7</v>
      </c>
      <c r="B28" s="1">
        <v>2000</v>
      </c>
      <c r="C28" s="1">
        <v>2010</v>
      </c>
      <c r="D28" s="1">
        <v>2020</v>
      </c>
    </row>
    <row r="29" spans="1:4" ht="12.75">
      <c r="A29" s="1"/>
      <c r="B29" s="1"/>
      <c r="C29" s="1"/>
      <c r="D29" s="1"/>
    </row>
    <row r="30" spans="1:5" ht="12.75">
      <c r="A30" s="8" t="s">
        <v>35</v>
      </c>
      <c r="B30" s="12">
        <v>287000</v>
      </c>
      <c r="C30" s="1"/>
      <c r="D30" s="1"/>
      <c r="E30" t="s">
        <v>49</v>
      </c>
    </row>
    <row r="31" spans="1:5" ht="12.75">
      <c r="A31" s="8" t="s">
        <v>36</v>
      </c>
      <c r="B31" s="13">
        <v>22457</v>
      </c>
      <c r="C31" s="1"/>
      <c r="D31" s="1"/>
      <c r="E31" t="s">
        <v>50</v>
      </c>
    </row>
    <row r="32" spans="1:6" ht="12.75">
      <c r="A32" s="8" t="s">
        <v>37</v>
      </c>
      <c r="B32" s="12">
        <f>38000+4560</f>
        <v>42560</v>
      </c>
      <c r="C32" s="1"/>
      <c r="D32" s="1"/>
      <c r="E32" t="s">
        <v>62</v>
      </c>
      <c r="F32" s="1"/>
    </row>
    <row r="33" spans="1:5" ht="12.75">
      <c r="A33" s="8" t="s">
        <v>52</v>
      </c>
      <c r="B33" s="8">
        <v>32.4</v>
      </c>
      <c r="C33" s="1"/>
      <c r="D33" s="1"/>
      <c r="E33" t="s">
        <v>53</v>
      </c>
    </row>
    <row r="34" spans="1:4" ht="12.75">
      <c r="A34" s="8" t="s">
        <v>44</v>
      </c>
      <c r="B34" s="12">
        <v>280380</v>
      </c>
      <c r="C34" s="1"/>
      <c r="D34" s="1"/>
    </row>
    <row r="35" spans="1:4" ht="12.75">
      <c r="A35" s="8" t="s">
        <v>65</v>
      </c>
      <c r="B35" s="8">
        <v>425</v>
      </c>
      <c r="C35" s="1"/>
      <c r="D35" s="1"/>
    </row>
    <row r="36" spans="1:5" ht="12.75">
      <c r="A36" s="8" t="s">
        <v>45</v>
      </c>
      <c r="B36" s="8">
        <v>90.975</v>
      </c>
      <c r="C36" s="1"/>
      <c r="D36" s="1"/>
      <c r="E36" t="s">
        <v>63</v>
      </c>
    </row>
    <row r="37" ht="12.75">
      <c r="B37" s="2"/>
    </row>
    <row r="38" spans="1:2" ht="12.75">
      <c r="A38" t="s">
        <v>8</v>
      </c>
      <c r="B38" s="2"/>
    </row>
    <row r="39" spans="1:4" ht="12.75">
      <c r="A39" t="s">
        <v>9</v>
      </c>
      <c r="B39" s="2">
        <v>192384</v>
      </c>
      <c r="C39" s="2"/>
      <c r="D39" s="2"/>
    </row>
    <row r="40" spans="1:4" ht="12.75">
      <c r="A40" t="s">
        <v>10</v>
      </c>
      <c r="B40" s="2">
        <v>144295</v>
      </c>
      <c r="C40" s="2"/>
      <c r="D40" s="2"/>
    </row>
    <row r="41" spans="1:5" ht="12.75">
      <c r="A41" t="s">
        <v>11</v>
      </c>
      <c r="B41" s="2">
        <v>8936</v>
      </c>
      <c r="C41" s="2"/>
      <c r="D41" s="2"/>
      <c r="E41" t="s">
        <v>16</v>
      </c>
    </row>
    <row r="42" spans="1:4" ht="12.75">
      <c r="A42" t="s">
        <v>12</v>
      </c>
      <c r="B42" s="3">
        <v>3200</v>
      </c>
      <c r="C42" s="3"/>
      <c r="D42" s="3"/>
    </row>
    <row r="43" spans="2:4" ht="12.75">
      <c r="B43" s="2">
        <f>SUM(B39:B42)</f>
        <v>348815</v>
      </c>
      <c r="C43" s="2">
        <v>336600</v>
      </c>
      <c r="D43" s="2">
        <v>337400</v>
      </c>
    </row>
    <row r="44" spans="1:4" ht="12.75">
      <c r="A44" t="s">
        <v>31</v>
      </c>
      <c r="B44" s="2"/>
      <c r="C44" s="2"/>
      <c r="D44" s="2"/>
    </row>
    <row r="45" spans="1:5" ht="12.75">
      <c r="A45" t="s">
        <v>14</v>
      </c>
      <c r="B45" s="2">
        <f>159953*0.9</f>
        <v>143957.7</v>
      </c>
      <c r="C45" s="2"/>
      <c r="D45" s="2"/>
      <c r="E45" t="s">
        <v>17</v>
      </c>
    </row>
    <row r="46" spans="1:4" ht="12.75">
      <c r="A46" t="s">
        <v>15</v>
      </c>
      <c r="B46" s="2">
        <f>159953*0.1</f>
        <v>15995.300000000001</v>
      </c>
      <c r="C46" s="2"/>
      <c r="D46" s="2"/>
    </row>
    <row r="47" spans="1:4" ht="12.75">
      <c r="A47" t="s">
        <v>57</v>
      </c>
      <c r="B47" s="3">
        <v>7700</v>
      </c>
      <c r="C47" s="3"/>
      <c r="D47" s="3"/>
    </row>
    <row r="48" spans="2:4" ht="12.75">
      <c r="B48" s="2">
        <f>SUM(B45:B47)</f>
        <v>167653</v>
      </c>
      <c r="C48" s="2">
        <f>163965+B47</f>
        <v>171665</v>
      </c>
      <c r="D48" s="2">
        <f>169400+B47</f>
        <v>177100</v>
      </c>
    </row>
    <row r="49" spans="3:4" ht="12.75">
      <c r="C49" s="2"/>
      <c r="D49" s="2"/>
    </row>
    <row r="50" ht="12.75">
      <c r="A50" s="4" t="s">
        <v>19</v>
      </c>
    </row>
    <row r="51" ht="12.75">
      <c r="A51" s="4"/>
    </row>
    <row r="52" spans="1:5" ht="12.75">
      <c r="A52" s="8" t="s">
        <v>40</v>
      </c>
      <c r="B52" s="2">
        <v>57012</v>
      </c>
      <c r="E52" t="s">
        <v>41</v>
      </c>
    </row>
    <row r="53" spans="1:5" ht="12.75">
      <c r="A53" s="8" t="s">
        <v>36</v>
      </c>
      <c r="B53" s="2">
        <v>35645</v>
      </c>
      <c r="E53" t="s">
        <v>42</v>
      </c>
    </row>
    <row r="54" spans="1:5" ht="12.75">
      <c r="A54" s="8" t="s">
        <v>44</v>
      </c>
      <c r="B54" s="2">
        <v>104400</v>
      </c>
      <c r="E54" t="s">
        <v>43</v>
      </c>
    </row>
    <row r="55" spans="1:5" ht="12.75">
      <c r="A55" s="8" t="s">
        <v>65</v>
      </c>
      <c r="B55" s="2">
        <v>0</v>
      </c>
      <c r="E55" t="s">
        <v>64</v>
      </c>
    </row>
    <row r="56" spans="1:5" ht="12.75">
      <c r="A56" s="8" t="s">
        <v>45</v>
      </c>
      <c r="B56" s="2">
        <v>7</v>
      </c>
      <c r="E56" t="s">
        <v>61</v>
      </c>
    </row>
    <row r="58" spans="1:2" ht="12.75">
      <c r="A58" t="s">
        <v>5</v>
      </c>
      <c r="B58" s="2"/>
    </row>
    <row r="59" spans="1:5" ht="12.75">
      <c r="A59" t="s">
        <v>26</v>
      </c>
      <c r="B59" s="2">
        <v>59000</v>
      </c>
      <c r="E59" t="s">
        <v>33</v>
      </c>
    </row>
    <row r="60" spans="1:5" ht="12.75">
      <c r="A60" t="s">
        <v>29</v>
      </c>
      <c r="B60" s="15">
        <v>80000</v>
      </c>
      <c r="E60" t="s">
        <v>34</v>
      </c>
    </row>
    <row r="61" spans="1:5" ht="12.75">
      <c r="A61" t="s">
        <v>30</v>
      </c>
      <c r="B61" s="3">
        <v>20000</v>
      </c>
      <c r="C61" s="14"/>
      <c r="D61" s="14"/>
      <c r="E61" t="s">
        <v>32</v>
      </c>
    </row>
    <row r="62" spans="2:5" ht="12.75">
      <c r="B62" s="2">
        <f>SUM(B59:B61)</f>
        <v>159000</v>
      </c>
      <c r="E62" t="s">
        <v>27</v>
      </c>
    </row>
    <row r="63" spans="1:2" ht="12.75">
      <c r="A63" t="s">
        <v>4</v>
      </c>
      <c r="B63" s="2"/>
    </row>
    <row r="64" spans="1:5" ht="12.75">
      <c r="A64" t="s">
        <v>26</v>
      </c>
      <c r="B64" s="2">
        <v>59000</v>
      </c>
      <c r="E64" t="s">
        <v>68</v>
      </c>
    </row>
    <row r="65" spans="1:5" ht="12.75">
      <c r="A65" t="s">
        <v>28</v>
      </c>
      <c r="B65" s="2">
        <v>83200</v>
      </c>
      <c r="E65" t="s">
        <v>70</v>
      </c>
    </row>
    <row r="66" spans="2:5" ht="12.75">
      <c r="B66" s="2">
        <v>6900</v>
      </c>
      <c r="E66" t="s">
        <v>69</v>
      </c>
    </row>
    <row r="67" spans="1:5" ht="12.75">
      <c r="A67" t="s">
        <v>55</v>
      </c>
      <c r="B67" s="3">
        <v>9900</v>
      </c>
      <c r="C67" s="14"/>
      <c r="D67" s="14"/>
      <c r="E67" t="s">
        <v>56</v>
      </c>
    </row>
    <row r="68" ht="12.75">
      <c r="B68" s="2">
        <f>SUM(B64:B67)</f>
        <v>159000</v>
      </c>
    </row>
    <row r="70" ht="12.75">
      <c r="A70" s="10"/>
    </row>
    <row r="71" ht="12.75">
      <c r="A71" s="10"/>
    </row>
    <row r="73" ht="12.75">
      <c r="A73" s="8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yardas</cp:lastModifiedBy>
  <cp:lastPrinted>2005-03-23T21:29:58Z</cp:lastPrinted>
  <dcterms:created xsi:type="dcterms:W3CDTF">2005-03-08T22:16:17Z</dcterms:created>
  <dcterms:modified xsi:type="dcterms:W3CDTF">2005-04-11T04:23:10Z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-1143568180</vt:i4>
  </property>
  <property fmtid="{D5CDD505-2E9C-101B-9397-08002B2CF9AE}" pid="3" name="_EmailSubject">
    <vt:lpwstr>water supply-demand summary.xls</vt:lpwstr>
  </property>
  <property fmtid="{D5CDD505-2E9C-101B-9397-08002B2CF9AE}" pid="4" name="_AuthorEmail">
    <vt:lpwstr>vallialli@jps.net</vt:lpwstr>
  </property>
  <property fmtid="{D5CDD505-2E9C-101B-9397-08002B2CF9AE}" pid="5" name="_AuthorEmailDisplayName">
    <vt:lpwstr>Allan Eberhart</vt:lpwstr>
  </property>
  <property fmtid="{D5CDD505-2E9C-101B-9397-08002B2CF9AE}" pid="6" name="_ReviewingToolsShownOnce">
    <vt:lpwstr/>
  </property>
</Properties>
</file>